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2" windowHeight="7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<sst xmlns="http://schemas.openxmlformats.org/spreadsheetml/2006/main" count="70" uniqueCount="41">
  <si>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Future Value</t>
  </si>
  <si>
    <t>One Time Investment</t>
  </si>
  <si>
    <t>Target Future Value</t>
  </si>
  <si>
    <t>Investment Required</t>
  </si>
  <si>
    <t>Future Value of One Time Investment</t>
  </si>
  <si>
    <t>One Time Investment Required For Future Goal</t>
  </si>
  <si>
    <t>SIP Required for Target Future Value</t>
  </si>
  <si>
    <t>Target Amount</t>
  </si>
  <si>
    <t>Lumpsum Investment</t>
  </si>
  <si>
    <t>Expected Return (SIP)</t>
  </si>
  <si>
    <t>Expected Return (Lumpsum)</t>
  </si>
  <si>
    <t>Balance Required at the End</t>
  </si>
  <si>
    <t>Onetime Investment</t>
  </si>
  <si>
    <t>Limited Period SIP For Future Goal</t>
  </si>
  <si>
    <t xml:space="preserve">SWP Calculator </t>
  </si>
  <si>
    <t>Growth Rate Assumed</t>
  </si>
  <si>
    <t>Lumpsum Investment Required for Target SWP</t>
  </si>
  <si>
    <t>SWP Period (Yrs)</t>
  </si>
  <si>
    <t>SIP Period (Yrs)</t>
  </si>
  <si>
    <t>Deferment Period (Yrs)</t>
  </si>
  <si>
    <t>Investment Period (Yrs)</t>
  </si>
  <si>
    <t>SIP Amount (Per  Month)</t>
  </si>
  <si>
    <t>SIP Required (Per Month)</t>
  </si>
  <si>
    <t>SIP Amount (Per Month)</t>
  </si>
  <si>
    <t>Assumptions for all Calculators</t>
  </si>
  <si>
    <t>SIP is assumed on 1st Day of month</t>
  </si>
  <si>
    <t>SWP is assumed last day of the month</t>
  </si>
  <si>
    <t>Future Value of SIP</t>
  </si>
  <si>
    <t>One Time Investment Reqd</t>
  </si>
  <si>
    <t>Limited SIP Period (Yrs)</t>
  </si>
  <si>
    <t>SIP Amt. Reqd (Per Month)</t>
  </si>
  <si>
    <t>Future Value of Limited Period SIP</t>
  </si>
  <si>
    <t>SWP Amount Possible (PM)</t>
  </si>
  <si>
    <t>SWP Amount Needed (PM)</t>
  </si>
  <si>
    <t>Returns assumed are compounded annualised</t>
  </si>
  <si>
    <t>Onetime + SIP Calculator</t>
  </si>
  <si>
    <t xml:space="preserve">Onetime Reqd (SIP is known) to Achieve Target Future Value </t>
  </si>
  <si>
    <t>Onetime Required</t>
  </si>
  <si>
    <t>Expected Return (Onetime)</t>
  </si>
  <si>
    <t xml:space="preserve">SIP Reqd (Onetime is known) to Achieve Target Future Value </t>
  </si>
  <si>
    <r>
      <rPr>
        <sz val="20"/>
        <color indexed="9"/>
        <rFont val="Calibri"/>
        <family val="2"/>
      </rPr>
      <t>Masterstroke</t>
    </r>
    <r>
      <rPr>
        <sz val="24"/>
        <color indexed="9"/>
        <rFont val="Calibri"/>
        <family val="2"/>
      </rPr>
      <t xml:space="preserve">  for  </t>
    </r>
    <r>
      <rPr>
        <sz val="64"/>
        <color indexed="9"/>
        <rFont val="Calibri"/>
        <family val="2"/>
      </rPr>
      <t>IFAs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</si>
</sst>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 Light"/>
      <family val="2"/>
    </font>
    <font>
      <sz val="10.5"/>
      <color indexed="8"/>
      <name val="Calibri"/>
      <family val="2"/>
    </font>
    <font>
      <sz val="24"/>
      <color indexed="9"/>
      <name val="Calibri"/>
      <family val="2"/>
    </font>
    <font>
      <sz val="20"/>
      <color indexed="9"/>
      <name val="Calibri"/>
      <family val="2"/>
    </font>
    <font>
      <sz val="6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 Light"/>
      <family val="2"/>
    </font>
    <font>
      <sz val="10.5"/>
      <color theme="1"/>
      <name val="Calibri"/>
      <family val="2"/>
    </font>
    <font>
      <sz val="2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" fontId="18" fillId="0" borderId="10" xfId="0" applyNumberFormat="1" applyFont="1" applyFill="1" applyBorder="1" applyAlignment="1" applyProtection="1">
      <alignment/>
      <protection locked="0"/>
    </xf>
    <xf numFmtId="3" fontId="18" fillId="0" borderId="11" xfId="0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/>
      <protection locked="0"/>
    </xf>
    <xf numFmtId="9" fontId="18" fillId="0" borderId="10" xfId="0" applyNumberFormat="1" applyFont="1" applyFill="1" applyBorder="1" applyAlignment="1" applyProtection="1">
      <alignment/>
      <protection locked="0"/>
    </xf>
    <xf numFmtId="9" fontId="18" fillId="0" borderId="11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43" fillId="0" borderId="10" xfId="0" applyNumberFormat="1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/>
      <protection locked="0"/>
    </xf>
    <xf numFmtId="9" fontId="43" fillId="0" borderId="10" xfId="0" applyNumberFormat="1" applyFont="1" applyFill="1" applyBorder="1" applyAlignment="1" applyProtection="1">
      <alignment/>
      <protection locked="0"/>
    </xf>
    <xf numFmtId="38" fontId="20" fillId="33" borderId="0" xfId="0" applyNumberFormat="1" applyFont="1" applyFill="1" applyBorder="1" applyAlignment="1" applyProtection="1">
      <alignment/>
      <protection locked="0"/>
    </xf>
    <xf numFmtId="38" fontId="20" fillId="14" borderId="10" xfId="0" applyNumberFormat="1" applyFont="1" applyFill="1" applyBorder="1" applyAlignment="1" applyProtection="1">
      <alignment/>
      <protection hidden="1"/>
    </xf>
    <xf numFmtId="38" fontId="20" fillId="14" borderId="11" xfId="0" applyNumberFormat="1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hidden="1"/>
    </xf>
    <xf numFmtId="0" fontId="45" fillId="10" borderId="10" xfId="0" applyFont="1" applyFill="1" applyBorder="1" applyAlignment="1" applyProtection="1">
      <alignment horizontal="center" vertical="center" wrapText="1"/>
      <protection hidden="1"/>
    </xf>
    <xf numFmtId="0" fontId="20" fillId="14" borderId="10" xfId="0" applyFont="1" applyFill="1" applyBorder="1" applyAlignment="1" applyProtection="1">
      <alignment horizontal="left"/>
      <protection hidden="1"/>
    </xf>
    <xf numFmtId="0" fontId="45" fillId="10" borderId="11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16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46" fillId="0" borderId="12" xfId="0" applyFont="1" applyBorder="1" applyAlignment="1" applyProtection="1">
      <alignment vertical="center"/>
      <protection hidden="1"/>
    </xf>
    <xf numFmtId="0" fontId="46" fillId="0" borderId="13" xfId="0" applyFont="1" applyBorder="1" applyAlignment="1" applyProtection="1">
      <alignment vertical="center"/>
      <protection hidden="1"/>
    </xf>
    <xf numFmtId="0" fontId="46" fillId="0" borderId="14" xfId="0" applyFont="1" applyBorder="1" applyAlignment="1" applyProtection="1">
      <alignment vertical="center"/>
      <protection hidden="1"/>
    </xf>
    <xf numFmtId="0" fontId="46" fillId="0" borderId="15" xfId="0" applyFont="1" applyBorder="1" applyAlignment="1" applyProtection="1">
      <alignment vertical="center"/>
      <protection hidden="1"/>
    </xf>
    <xf numFmtId="0" fontId="46" fillId="0" borderId="16" xfId="0" applyFont="1" applyBorder="1" applyAlignment="1" applyProtection="1">
      <alignment vertical="center"/>
      <protection hidden="1"/>
    </xf>
    <xf numFmtId="0" fontId="46" fillId="0" borderId="17" xfId="0" applyFont="1" applyBorder="1" applyAlignment="1" applyProtection="1">
      <alignment vertical="center"/>
      <protection hidden="1"/>
    </xf>
    <xf numFmtId="0" fontId="47" fillId="34" borderId="0" xfId="0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2" width="8.8515625" style="1" customWidth="1"/>
    <col min="3" max="3" width="10.140625" style="1" customWidth="1"/>
    <col min="4" max="4" width="11.8515625" style="1" bestFit="1" customWidth="1"/>
    <col min="5" max="5" width="2.28125" style="1" customWidth="1"/>
    <col min="6" max="8" width="8.8515625" style="1" customWidth="1"/>
    <col min="9" max="9" width="11.8515625" style="1" customWidth="1"/>
    <col min="10" max="10" width="2.28125" style="1" customWidth="1"/>
    <col min="11" max="12" width="8.8515625" style="1" customWidth="1"/>
    <col min="13" max="13" width="9.8515625" style="1" customWidth="1"/>
    <col min="14" max="14" width="11.00390625" style="1" customWidth="1"/>
    <col min="15" max="15" width="2.28125" style="1" customWidth="1"/>
    <col min="16" max="18" width="8.8515625" style="1" customWidth="1"/>
    <col min="19" max="19" width="11.28125" style="1" customWidth="1"/>
    <col min="20" max="20" width="2.28125" style="1" customWidth="1"/>
    <col min="21" max="16384" width="8.8515625" style="1" customWidth="1"/>
  </cols>
  <sheetData>
    <row r="1" spans="1:23" ht="12.75" customHeight="1">
      <c r="A1" s="17" t="s">
        <v>4</v>
      </c>
      <c r="B1" s="17"/>
      <c r="C1" s="17"/>
      <c r="D1" s="17"/>
      <c r="E1" s="20"/>
      <c r="F1" s="17" t="s">
        <v>5</v>
      </c>
      <c r="G1" s="17"/>
      <c r="H1" s="17"/>
      <c r="I1" s="17"/>
      <c r="J1" s="20"/>
      <c r="K1" s="17" t="s">
        <v>27</v>
      </c>
      <c r="L1" s="17"/>
      <c r="M1" s="17"/>
      <c r="N1" s="17"/>
      <c r="O1" s="20"/>
      <c r="P1" s="17" t="s">
        <v>6</v>
      </c>
      <c r="Q1" s="17"/>
      <c r="R1" s="17"/>
      <c r="S1" s="19"/>
      <c r="T1" s="20"/>
      <c r="U1" s="33" t="s">
        <v>40</v>
      </c>
      <c r="V1" s="33"/>
      <c r="W1" s="33"/>
    </row>
    <row r="2" spans="1:23" ht="12.75" customHeight="1">
      <c r="A2" s="17"/>
      <c r="B2" s="17"/>
      <c r="C2" s="17"/>
      <c r="D2" s="17"/>
      <c r="E2" s="20"/>
      <c r="F2" s="17"/>
      <c r="G2" s="17"/>
      <c r="H2" s="17"/>
      <c r="I2" s="17"/>
      <c r="J2" s="20"/>
      <c r="K2" s="17"/>
      <c r="L2" s="17"/>
      <c r="M2" s="17"/>
      <c r="N2" s="17"/>
      <c r="O2" s="20"/>
      <c r="P2" s="17"/>
      <c r="Q2" s="17"/>
      <c r="R2" s="17"/>
      <c r="S2" s="19"/>
      <c r="T2" s="20"/>
      <c r="U2" s="33"/>
      <c r="V2" s="33"/>
      <c r="W2" s="33"/>
    </row>
    <row r="3" spans="1:23" ht="12.75" customHeight="1">
      <c r="A3" s="17"/>
      <c r="B3" s="17"/>
      <c r="C3" s="17"/>
      <c r="D3" s="17"/>
      <c r="E3" s="20"/>
      <c r="F3" s="17"/>
      <c r="G3" s="17"/>
      <c r="H3" s="17"/>
      <c r="I3" s="17"/>
      <c r="J3" s="20"/>
      <c r="K3" s="17"/>
      <c r="L3" s="17"/>
      <c r="M3" s="17"/>
      <c r="N3" s="17"/>
      <c r="O3" s="20"/>
      <c r="P3" s="17"/>
      <c r="Q3" s="17"/>
      <c r="R3" s="17"/>
      <c r="S3" s="19"/>
      <c r="T3" s="20"/>
      <c r="U3" s="33"/>
      <c r="V3" s="33"/>
      <c r="W3" s="33"/>
    </row>
    <row r="4" spans="1:23" ht="14.25">
      <c r="A4" s="16" t="s">
        <v>1</v>
      </c>
      <c r="B4" s="16"/>
      <c r="C4" s="16"/>
      <c r="D4" s="2">
        <v>1000000</v>
      </c>
      <c r="E4" s="20"/>
      <c r="F4" s="16" t="s">
        <v>2</v>
      </c>
      <c r="G4" s="16"/>
      <c r="H4" s="16"/>
      <c r="I4" s="2">
        <v>17000064</v>
      </c>
      <c r="J4" s="20"/>
      <c r="K4" s="16" t="s">
        <v>21</v>
      </c>
      <c r="L4" s="16"/>
      <c r="M4" s="16"/>
      <c r="N4" s="2">
        <v>10000</v>
      </c>
      <c r="O4" s="20"/>
      <c r="P4" s="16" t="s">
        <v>2</v>
      </c>
      <c r="Q4" s="16"/>
      <c r="R4" s="16"/>
      <c r="S4" s="3">
        <v>5000000</v>
      </c>
      <c r="T4" s="20"/>
      <c r="U4" s="33"/>
      <c r="V4" s="33"/>
      <c r="W4" s="33"/>
    </row>
    <row r="5" spans="1:23" ht="15" customHeight="1">
      <c r="A5" s="16" t="s">
        <v>20</v>
      </c>
      <c r="B5" s="16"/>
      <c r="C5" s="16"/>
      <c r="D5" s="4">
        <v>25</v>
      </c>
      <c r="E5" s="20"/>
      <c r="F5" s="16" t="s">
        <v>20</v>
      </c>
      <c r="G5" s="16"/>
      <c r="H5" s="16"/>
      <c r="I5" s="4">
        <v>25</v>
      </c>
      <c r="J5" s="20"/>
      <c r="K5" s="16" t="s">
        <v>18</v>
      </c>
      <c r="L5" s="16"/>
      <c r="M5" s="16"/>
      <c r="N5" s="4">
        <v>25</v>
      </c>
      <c r="O5" s="20"/>
      <c r="P5" s="16" t="s">
        <v>18</v>
      </c>
      <c r="Q5" s="16"/>
      <c r="R5" s="16"/>
      <c r="S5" s="5">
        <v>20</v>
      </c>
      <c r="T5" s="20"/>
      <c r="U5" s="33"/>
      <c r="V5" s="33"/>
      <c r="W5" s="33"/>
    </row>
    <row r="6" spans="1:23" ht="15" customHeight="1">
      <c r="A6" s="16" t="s">
        <v>15</v>
      </c>
      <c r="B6" s="16"/>
      <c r="C6" s="16"/>
      <c r="D6" s="6">
        <v>0.12</v>
      </c>
      <c r="E6" s="20"/>
      <c r="F6" s="16" t="s">
        <v>15</v>
      </c>
      <c r="G6" s="16"/>
      <c r="H6" s="16"/>
      <c r="I6" s="6">
        <v>0.12</v>
      </c>
      <c r="J6" s="20"/>
      <c r="K6" s="16" t="s">
        <v>15</v>
      </c>
      <c r="L6" s="16"/>
      <c r="M6" s="16"/>
      <c r="N6" s="6">
        <v>0.15</v>
      </c>
      <c r="O6" s="20"/>
      <c r="P6" s="16" t="s">
        <v>15</v>
      </c>
      <c r="Q6" s="16"/>
      <c r="R6" s="16"/>
      <c r="S6" s="7">
        <v>0.15</v>
      </c>
      <c r="T6" s="20"/>
      <c r="U6" s="33"/>
      <c r="V6" s="33"/>
      <c r="W6" s="33"/>
    </row>
    <row r="7" spans="1:23" ht="14.25">
      <c r="A7" s="18" t="s">
        <v>0</v>
      </c>
      <c r="B7" s="18"/>
      <c r="C7" s="18"/>
      <c r="D7" s="13">
        <f>FV(D6,D5,,-D4,1)</f>
        <v>17000064.40664271</v>
      </c>
      <c r="E7" s="20"/>
      <c r="F7" s="18" t="s">
        <v>28</v>
      </c>
      <c r="G7" s="18"/>
      <c r="H7" s="18"/>
      <c r="I7" s="13">
        <f>PV(I6,I5,,-I4,1)</f>
        <v>999999.9760799311</v>
      </c>
      <c r="J7" s="20"/>
      <c r="K7" s="18" t="s">
        <v>27</v>
      </c>
      <c r="L7" s="18"/>
      <c r="M7" s="18"/>
      <c r="N7" s="13">
        <f>FV((1+N6)^(1/12)-1,N5*12,-N4,,1)</f>
        <v>27565607.77923507</v>
      </c>
      <c r="O7" s="20"/>
      <c r="P7" s="18" t="s">
        <v>22</v>
      </c>
      <c r="Q7" s="18"/>
      <c r="R7" s="18"/>
      <c r="S7" s="14">
        <f>PMT((1+S6)^(1/12)-1,S5*12,,-S4,1)</f>
        <v>3767.688997049527</v>
      </c>
      <c r="T7" s="20"/>
      <c r="U7" s="33"/>
      <c r="V7" s="33"/>
      <c r="W7" s="33"/>
    </row>
    <row r="8" spans="1:23" ht="11.25" customHeight="1">
      <c r="A8" s="15"/>
      <c r="B8" s="15"/>
      <c r="C8" s="15"/>
      <c r="D8" s="15"/>
      <c r="E8" s="20"/>
      <c r="F8" s="8"/>
      <c r="G8" s="8"/>
      <c r="H8" s="8"/>
      <c r="I8" s="8"/>
      <c r="J8" s="20"/>
      <c r="K8" s="8"/>
      <c r="L8" s="8"/>
      <c r="M8" s="8"/>
      <c r="N8" s="8"/>
      <c r="O8" s="20"/>
      <c r="P8" s="8"/>
      <c r="Q8" s="8"/>
      <c r="R8" s="8"/>
      <c r="S8" s="8"/>
      <c r="T8" s="20"/>
      <c r="U8" s="33"/>
      <c r="V8" s="33"/>
      <c r="W8" s="33"/>
    </row>
    <row r="9" spans="1:23" ht="14.25">
      <c r="A9" s="17" t="s">
        <v>14</v>
      </c>
      <c r="B9" s="17"/>
      <c r="C9" s="17"/>
      <c r="D9" s="17"/>
      <c r="E9" s="20"/>
      <c r="F9" s="17" t="s">
        <v>16</v>
      </c>
      <c r="G9" s="17"/>
      <c r="H9" s="17"/>
      <c r="I9" s="17"/>
      <c r="J9" s="20"/>
      <c r="K9" s="17" t="s">
        <v>31</v>
      </c>
      <c r="L9" s="17"/>
      <c r="M9" s="17"/>
      <c r="N9" s="17"/>
      <c r="O9" s="20"/>
      <c r="P9" s="17" t="s">
        <v>13</v>
      </c>
      <c r="Q9" s="17"/>
      <c r="R9" s="17"/>
      <c r="S9" s="19"/>
      <c r="T9" s="20"/>
      <c r="U9" s="33"/>
      <c r="V9" s="33"/>
      <c r="W9" s="33"/>
    </row>
    <row r="10" spans="1:23" ht="14.25">
      <c r="A10" s="17"/>
      <c r="B10" s="17"/>
      <c r="C10" s="17"/>
      <c r="D10" s="17"/>
      <c r="E10" s="20"/>
      <c r="F10" s="17"/>
      <c r="G10" s="17"/>
      <c r="H10" s="17"/>
      <c r="I10" s="17"/>
      <c r="J10" s="20"/>
      <c r="K10" s="17"/>
      <c r="L10" s="17"/>
      <c r="M10" s="17"/>
      <c r="N10" s="17"/>
      <c r="O10" s="20"/>
      <c r="P10" s="17"/>
      <c r="Q10" s="17"/>
      <c r="R10" s="17"/>
      <c r="S10" s="19"/>
      <c r="T10" s="20"/>
      <c r="U10" s="33"/>
      <c r="V10" s="33"/>
      <c r="W10" s="33"/>
    </row>
    <row r="11" spans="1:23" ht="14.25">
      <c r="A11" s="17"/>
      <c r="B11" s="17"/>
      <c r="C11" s="17"/>
      <c r="D11" s="17"/>
      <c r="E11" s="20"/>
      <c r="F11" s="17"/>
      <c r="G11" s="17"/>
      <c r="H11" s="17"/>
      <c r="I11" s="17"/>
      <c r="J11" s="20"/>
      <c r="K11" s="17"/>
      <c r="L11" s="17"/>
      <c r="M11" s="17"/>
      <c r="N11" s="17"/>
      <c r="O11" s="20"/>
      <c r="P11" s="17"/>
      <c r="Q11" s="17"/>
      <c r="R11" s="17"/>
      <c r="S11" s="19"/>
      <c r="T11" s="20"/>
      <c r="U11" s="33"/>
      <c r="V11" s="33"/>
      <c r="W11" s="33"/>
    </row>
    <row r="12" spans="1:23" ht="14.25">
      <c r="A12" s="16" t="s">
        <v>8</v>
      </c>
      <c r="B12" s="16"/>
      <c r="C12" s="16"/>
      <c r="D12" s="9">
        <v>5000000</v>
      </c>
      <c r="E12" s="20"/>
      <c r="F12" s="16" t="s">
        <v>33</v>
      </c>
      <c r="G12" s="16"/>
      <c r="H12" s="16"/>
      <c r="I12" s="9">
        <v>20000</v>
      </c>
      <c r="J12" s="20"/>
      <c r="K12" s="16" t="s">
        <v>21</v>
      </c>
      <c r="L12" s="16"/>
      <c r="M12" s="16"/>
      <c r="N12" s="2">
        <v>10000</v>
      </c>
      <c r="O12" s="20"/>
      <c r="P12" s="16" t="s">
        <v>7</v>
      </c>
      <c r="Q12" s="16"/>
      <c r="R12" s="16"/>
      <c r="S12" s="3">
        <v>7500000</v>
      </c>
      <c r="T12" s="20"/>
      <c r="U12" s="33"/>
      <c r="V12" s="33"/>
      <c r="W12" s="33"/>
    </row>
    <row r="13" spans="1:23" ht="14.25">
      <c r="A13" s="16" t="s">
        <v>17</v>
      </c>
      <c r="B13" s="16"/>
      <c r="C13" s="16"/>
      <c r="D13" s="10">
        <v>20</v>
      </c>
      <c r="E13" s="20"/>
      <c r="F13" s="16" t="s">
        <v>17</v>
      </c>
      <c r="G13" s="16"/>
      <c r="H13" s="16"/>
      <c r="I13" s="10">
        <v>20</v>
      </c>
      <c r="J13" s="20"/>
      <c r="K13" s="16" t="s">
        <v>29</v>
      </c>
      <c r="L13" s="16"/>
      <c r="M13" s="16"/>
      <c r="N13" s="4">
        <v>10</v>
      </c>
      <c r="O13" s="20"/>
      <c r="P13" s="16" t="s">
        <v>29</v>
      </c>
      <c r="Q13" s="16"/>
      <c r="R13" s="16"/>
      <c r="S13" s="5">
        <v>10</v>
      </c>
      <c r="T13" s="20"/>
      <c r="U13" s="33"/>
      <c r="V13" s="33"/>
      <c r="W13" s="33"/>
    </row>
    <row r="14" spans="1:23" ht="14.25">
      <c r="A14" s="16" t="s">
        <v>15</v>
      </c>
      <c r="B14" s="16"/>
      <c r="C14" s="16"/>
      <c r="D14" s="11">
        <v>0.07</v>
      </c>
      <c r="E14" s="20"/>
      <c r="F14" s="16" t="s">
        <v>15</v>
      </c>
      <c r="G14" s="16"/>
      <c r="H14" s="16"/>
      <c r="I14" s="11">
        <v>0.07</v>
      </c>
      <c r="J14" s="20"/>
      <c r="K14" s="16" t="s">
        <v>19</v>
      </c>
      <c r="L14" s="16"/>
      <c r="M14" s="16"/>
      <c r="N14" s="4">
        <v>10</v>
      </c>
      <c r="O14" s="20"/>
      <c r="P14" s="16" t="s">
        <v>19</v>
      </c>
      <c r="Q14" s="16"/>
      <c r="R14" s="16"/>
      <c r="S14" s="5">
        <v>10</v>
      </c>
      <c r="T14" s="20"/>
      <c r="U14" s="33"/>
      <c r="V14" s="33"/>
      <c r="W14" s="33"/>
    </row>
    <row r="15" spans="1:23" ht="14.25">
      <c r="A15" s="16" t="s">
        <v>11</v>
      </c>
      <c r="B15" s="16"/>
      <c r="C15" s="16"/>
      <c r="D15" s="9">
        <v>5000000</v>
      </c>
      <c r="E15" s="20"/>
      <c r="F15" s="16" t="s">
        <v>11</v>
      </c>
      <c r="G15" s="16"/>
      <c r="H15" s="16"/>
      <c r="I15" s="9">
        <v>2500000</v>
      </c>
      <c r="J15" s="20"/>
      <c r="K15" s="16" t="s">
        <v>15</v>
      </c>
      <c r="L15" s="16"/>
      <c r="M15" s="16"/>
      <c r="N15" s="6">
        <v>0.15</v>
      </c>
      <c r="O15" s="20"/>
      <c r="P15" s="16" t="s">
        <v>15</v>
      </c>
      <c r="Q15" s="16"/>
      <c r="R15" s="16"/>
      <c r="S15" s="7">
        <v>0.15</v>
      </c>
      <c r="T15" s="20"/>
      <c r="U15" s="33"/>
      <c r="V15" s="33"/>
      <c r="W15" s="33"/>
    </row>
    <row r="16" spans="1:23" ht="14.25">
      <c r="A16" s="18" t="s">
        <v>32</v>
      </c>
      <c r="B16" s="18"/>
      <c r="C16" s="18"/>
      <c r="D16" s="13">
        <f>PMT((1+D14)^(1/12)-1,D13*12,-D12,D15,0)</f>
        <v>28270.726937026368</v>
      </c>
      <c r="E16" s="20"/>
      <c r="F16" s="18" t="s">
        <v>3</v>
      </c>
      <c r="G16" s="18"/>
      <c r="H16" s="18"/>
      <c r="I16" s="13">
        <f>PV((1+I14)^(1/12)-1,I13*12,-I12,-I15,0)</f>
        <v>3269188.3935000896</v>
      </c>
      <c r="J16" s="20"/>
      <c r="K16" s="18" t="s">
        <v>0</v>
      </c>
      <c r="L16" s="18"/>
      <c r="M16" s="18"/>
      <c r="N16" s="13">
        <f>FV((1+N15)^(1/12)-1,N14*12,,-FV((1+N15)^(1/12)-1,N13*12,-N12,,1),1)</f>
        <v>10640552.549859934</v>
      </c>
      <c r="O16" s="20"/>
      <c r="P16" s="18" t="s">
        <v>30</v>
      </c>
      <c r="Q16" s="18"/>
      <c r="R16" s="18"/>
      <c r="S16" s="14">
        <f>PMT((1+S15)^(1/12)-1,S13*12,,-PV((1+S15)^(1/12)-1,S14*12,,-S12,1),1)</f>
        <v>7048.50614181567</v>
      </c>
      <c r="T16" s="20"/>
      <c r="U16" s="33"/>
      <c r="V16" s="33"/>
      <c r="W16" s="33"/>
    </row>
    <row r="17" spans="1:23" ht="11.25" customHeight="1">
      <c r="A17" s="8"/>
      <c r="B17" s="8"/>
      <c r="C17" s="8"/>
      <c r="D17" s="12"/>
      <c r="E17" s="20"/>
      <c r="F17" s="8"/>
      <c r="G17" s="8"/>
      <c r="H17" s="8"/>
      <c r="I17" s="8"/>
      <c r="J17" s="20"/>
      <c r="K17" s="8"/>
      <c r="L17" s="8"/>
      <c r="M17" s="8"/>
      <c r="N17" s="8"/>
      <c r="O17" s="20"/>
      <c r="P17" s="8"/>
      <c r="Q17" s="8"/>
      <c r="R17" s="8"/>
      <c r="S17" s="8"/>
      <c r="T17" s="20"/>
      <c r="U17" s="33"/>
      <c r="V17" s="33"/>
      <c r="W17" s="33"/>
    </row>
    <row r="18" spans="1:23" ht="12.75" customHeight="1">
      <c r="A18" s="17" t="s">
        <v>35</v>
      </c>
      <c r="B18" s="17"/>
      <c r="C18" s="17"/>
      <c r="D18" s="17"/>
      <c r="E18" s="20"/>
      <c r="F18" s="17" t="s">
        <v>36</v>
      </c>
      <c r="G18" s="17"/>
      <c r="H18" s="17"/>
      <c r="I18" s="17"/>
      <c r="J18" s="20"/>
      <c r="K18" s="17" t="s">
        <v>39</v>
      </c>
      <c r="L18" s="17"/>
      <c r="M18" s="17"/>
      <c r="N18" s="17"/>
      <c r="O18" s="20"/>
      <c r="P18" s="17" t="s">
        <v>24</v>
      </c>
      <c r="Q18" s="17"/>
      <c r="R18" s="17"/>
      <c r="S18" s="17"/>
      <c r="T18" s="20"/>
      <c r="U18" s="33"/>
      <c r="V18" s="33"/>
      <c r="W18" s="33"/>
    </row>
    <row r="19" spans="1:23" ht="12.75" customHeight="1">
      <c r="A19" s="17"/>
      <c r="B19" s="17"/>
      <c r="C19" s="17"/>
      <c r="D19" s="17"/>
      <c r="E19" s="20"/>
      <c r="F19" s="17"/>
      <c r="G19" s="17"/>
      <c r="H19" s="17"/>
      <c r="I19" s="17"/>
      <c r="J19" s="20"/>
      <c r="K19" s="17"/>
      <c r="L19" s="17"/>
      <c r="M19" s="17"/>
      <c r="N19" s="17"/>
      <c r="O19" s="20"/>
      <c r="P19" s="17"/>
      <c r="Q19" s="17"/>
      <c r="R19" s="17"/>
      <c r="S19" s="17"/>
      <c r="T19" s="20"/>
      <c r="U19" s="33"/>
      <c r="V19" s="33"/>
      <c r="W19" s="33"/>
    </row>
    <row r="20" spans="1:23" ht="12.75" customHeight="1">
      <c r="A20" s="17"/>
      <c r="B20" s="17"/>
      <c r="C20" s="17"/>
      <c r="D20" s="17"/>
      <c r="E20" s="20"/>
      <c r="F20" s="17"/>
      <c r="G20" s="17"/>
      <c r="H20" s="17"/>
      <c r="I20" s="17"/>
      <c r="J20" s="20"/>
      <c r="K20" s="17"/>
      <c r="L20" s="17"/>
      <c r="M20" s="17"/>
      <c r="N20" s="17"/>
      <c r="O20" s="20"/>
      <c r="P20" s="17"/>
      <c r="Q20" s="17"/>
      <c r="R20" s="17"/>
      <c r="S20" s="17"/>
      <c r="T20" s="20"/>
      <c r="U20" s="33"/>
      <c r="V20" s="33"/>
      <c r="W20" s="33"/>
    </row>
    <row r="21" spans="1:23" ht="14.25">
      <c r="A21" s="16" t="s">
        <v>23</v>
      </c>
      <c r="B21" s="16"/>
      <c r="C21" s="16"/>
      <c r="D21" s="2">
        <v>10000</v>
      </c>
      <c r="E21" s="20"/>
      <c r="F21" s="16" t="s">
        <v>2</v>
      </c>
      <c r="G21" s="16"/>
      <c r="H21" s="16"/>
      <c r="I21" s="2">
        <v>25000000</v>
      </c>
      <c r="J21" s="20"/>
      <c r="K21" s="16" t="s">
        <v>2</v>
      </c>
      <c r="L21" s="16"/>
      <c r="M21" s="16"/>
      <c r="N21" s="2">
        <v>30000000</v>
      </c>
      <c r="O21" s="20"/>
      <c r="P21" s="21" t="s">
        <v>25</v>
      </c>
      <c r="Q21" s="22"/>
      <c r="R21" s="22"/>
      <c r="S21" s="23"/>
      <c r="T21" s="20"/>
      <c r="U21" s="33"/>
      <c r="V21" s="33"/>
      <c r="W21" s="33"/>
    </row>
    <row r="22" spans="1:23" ht="14.25">
      <c r="A22" s="16" t="s">
        <v>15</v>
      </c>
      <c r="B22" s="16"/>
      <c r="C22" s="16"/>
      <c r="D22" s="6">
        <v>0.15</v>
      </c>
      <c r="E22" s="20"/>
      <c r="F22" s="16" t="s">
        <v>20</v>
      </c>
      <c r="G22" s="16"/>
      <c r="H22" s="16"/>
      <c r="I22" s="4">
        <v>20</v>
      </c>
      <c r="J22" s="20"/>
      <c r="K22" s="16" t="s">
        <v>20</v>
      </c>
      <c r="L22" s="16"/>
      <c r="M22" s="16"/>
      <c r="N22" s="4">
        <v>20</v>
      </c>
      <c r="O22" s="20"/>
      <c r="P22" s="24"/>
      <c r="Q22" s="25"/>
      <c r="R22" s="25"/>
      <c r="S22" s="26"/>
      <c r="T22" s="20"/>
      <c r="U22" s="33"/>
      <c r="V22" s="33"/>
      <c r="W22" s="33"/>
    </row>
    <row r="23" spans="1:23" ht="14.25">
      <c r="A23" s="16" t="s">
        <v>12</v>
      </c>
      <c r="B23" s="16"/>
      <c r="C23" s="16"/>
      <c r="D23" s="4">
        <v>500000</v>
      </c>
      <c r="E23" s="20"/>
      <c r="F23" s="16" t="s">
        <v>21</v>
      </c>
      <c r="G23" s="16"/>
      <c r="H23" s="16"/>
      <c r="I23" s="2">
        <v>5000</v>
      </c>
      <c r="J23" s="20"/>
      <c r="K23" s="16" t="s">
        <v>8</v>
      </c>
      <c r="L23" s="16"/>
      <c r="M23" s="16"/>
      <c r="N23" s="2">
        <v>500000</v>
      </c>
      <c r="O23" s="20"/>
      <c r="P23" s="21" t="s">
        <v>26</v>
      </c>
      <c r="Q23" s="22"/>
      <c r="R23" s="22"/>
      <c r="S23" s="23"/>
      <c r="T23" s="20"/>
      <c r="U23" s="33"/>
      <c r="V23" s="33"/>
      <c r="W23" s="33"/>
    </row>
    <row r="24" spans="1:23" ht="14.25">
      <c r="A24" s="16" t="s">
        <v>15</v>
      </c>
      <c r="B24" s="16"/>
      <c r="C24" s="16"/>
      <c r="D24" s="6">
        <v>0.12</v>
      </c>
      <c r="E24" s="20"/>
      <c r="F24" s="16" t="s">
        <v>9</v>
      </c>
      <c r="G24" s="16"/>
      <c r="H24" s="16"/>
      <c r="I24" s="6">
        <v>0.15</v>
      </c>
      <c r="J24" s="20"/>
      <c r="K24" s="16" t="s">
        <v>10</v>
      </c>
      <c r="L24" s="16"/>
      <c r="M24" s="16"/>
      <c r="N24" s="6">
        <v>0.15</v>
      </c>
      <c r="O24" s="20"/>
      <c r="P24" s="24"/>
      <c r="Q24" s="25"/>
      <c r="R24" s="25"/>
      <c r="S24" s="26"/>
      <c r="T24" s="20"/>
      <c r="U24" s="33"/>
      <c r="V24" s="33"/>
      <c r="W24" s="33"/>
    </row>
    <row r="25" spans="1:23" ht="14.25">
      <c r="A25" s="16" t="s">
        <v>20</v>
      </c>
      <c r="B25" s="16"/>
      <c r="C25" s="16"/>
      <c r="D25" s="4">
        <v>20</v>
      </c>
      <c r="E25" s="20"/>
      <c r="F25" s="16" t="s">
        <v>38</v>
      </c>
      <c r="G25" s="16"/>
      <c r="H25" s="16"/>
      <c r="I25" s="6">
        <v>0.15</v>
      </c>
      <c r="J25" s="20"/>
      <c r="K25" s="16" t="s">
        <v>9</v>
      </c>
      <c r="L25" s="16"/>
      <c r="M25" s="16"/>
      <c r="N25" s="6">
        <v>0.15</v>
      </c>
      <c r="O25" s="20"/>
      <c r="P25" s="27" t="s">
        <v>34</v>
      </c>
      <c r="Q25" s="28"/>
      <c r="R25" s="28"/>
      <c r="S25" s="29"/>
      <c r="T25" s="20"/>
      <c r="U25" s="33"/>
      <c r="V25" s="33"/>
      <c r="W25" s="33"/>
    </row>
    <row r="26" spans="1:23" ht="14.25">
      <c r="A26" s="18" t="s">
        <v>0</v>
      </c>
      <c r="B26" s="18"/>
      <c r="C26" s="18"/>
      <c r="D26" s="13">
        <f>FV((1+D22)^(1/12)-1,D25*12,-D21,,1)+FV((1+D24)^(1/12)-1,D25*12,,-D23,1)</f>
        <v>18093880.951508887</v>
      </c>
      <c r="E26" s="20"/>
      <c r="F26" s="18" t="s">
        <v>37</v>
      </c>
      <c r="G26" s="18"/>
      <c r="H26" s="18"/>
      <c r="I26" s="13">
        <f>PV((1+I25)^(1/12)-1,I22*12,,-(I21-FV((1+I24)^(1/12)-1,I22*12,-I23,,1)),1)</f>
        <v>1122084.1865719834</v>
      </c>
      <c r="J26" s="20"/>
      <c r="K26" s="18" t="s">
        <v>22</v>
      </c>
      <c r="L26" s="18"/>
      <c r="M26" s="18"/>
      <c r="N26" s="13">
        <f>PMT((1+N25)^(1/12)-1,N22*12,,-(N21-FV((1+N24)^(1/12)-1,N22*12,,-N23,1)),1)</f>
        <v>16439.731696776715</v>
      </c>
      <c r="O26" s="20"/>
      <c r="P26" s="30"/>
      <c r="Q26" s="31"/>
      <c r="R26" s="31"/>
      <c r="S26" s="32"/>
      <c r="T26" s="20"/>
      <c r="U26" s="33"/>
      <c r="V26" s="33"/>
      <c r="W26" s="33"/>
    </row>
    <row r="27" spans="1:23" ht="11.25" customHeight="1">
      <c r="A27" s="8"/>
      <c r="B27" s="8"/>
      <c r="C27" s="8"/>
      <c r="D27" s="8"/>
      <c r="E27" s="20"/>
      <c r="F27" s="8"/>
      <c r="G27" s="8"/>
      <c r="H27" s="8"/>
      <c r="I27" s="8"/>
      <c r="J27" s="20"/>
      <c r="K27" s="8"/>
      <c r="L27" s="8"/>
      <c r="M27" s="8"/>
      <c r="N27" s="8"/>
      <c r="O27" s="20"/>
      <c r="P27" s="8"/>
      <c r="Q27" s="8"/>
      <c r="R27" s="8"/>
      <c r="S27" s="8"/>
      <c r="T27" s="20"/>
      <c r="U27" s="33"/>
      <c r="V27" s="33"/>
      <c r="W27" s="33"/>
    </row>
  </sheetData>
  <sheetProtection password="E09D" sheet="1"/>
  <mergeCells count="74">
    <mergeCell ref="P9:S11"/>
    <mergeCell ref="F9:I11"/>
    <mergeCell ref="T1:T27"/>
    <mergeCell ref="P18:S20"/>
    <mergeCell ref="P21:S22"/>
    <mergeCell ref="P23:S24"/>
    <mergeCell ref="K6:M6"/>
    <mergeCell ref="K7:M7"/>
    <mergeCell ref="P25:S26"/>
    <mergeCell ref="K14:M14"/>
    <mergeCell ref="A9:D11"/>
    <mergeCell ref="A12:C12"/>
    <mergeCell ref="A13:C13"/>
    <mergeCell ref="A14:C14"/>
    <mergeCell ref="A15:C15"/>
    <mergeCell ref="F14:H14"/>
    <mergeCell ref="F15:H15"/>
    <mergeCell ref="K23:M23"/>
    <mergeCell ref="K24:M24"/>
    <mergeCell ref="K25:M25"/>
    <mergeCell ref="F12:H12"/>
    <mergeCell ref="F13:H13"/>
    <mergeCell ref="P16:R16"/>
    <mergeCell ref="F16:H16"/>
    <mergeCell ref="K16:M16"/>
    <mergeCell ref="F23:H23"/>
    <mergeCell ref="F24:H24"/>
    <mergeCell ref="A4:C4"/>
    <mergeCell ref="F25:H25"/>
    <mergeCell ref="A24:C24"/>
    <mergeCell ref="A25:C25"/>
    <mergeCell ref="K1:N3"/>
    <mergeCell ref="K4:M4"/>
    <mergeCell ref="K5:M5"/>
    <mergeCell ref="E1:E27"/>
    <mergeCell ref="J1:J27"/>
    <mergeCell ref="F26:H26"/>
    <mergeCell ref="F5:H5"/>
    <mergeCell ref="K13:M13"/>
    <mergeCell ref="K15:M15"/>
    <mergeCell ref="F1:I3"/>
    <mergeCell ref="A23:C23"/>
    <mergeCell ref="A26:C26"/>
    <mergeCell ref="F18:I20"/>
    <mergeCell ref="F21:H21"/>
    <mergeCell ref="F22:H22"/>
    <mergeCell ref="A7:C7"/>
    <mergeCell ref="A18:D20"/>
    <mergeCell ref="A21:C21"/>
    <mergeCell ref="A22:C22"/>
    <mergeCell ref="K21:M21"/>
    <mergeCell ref="K22:M22"/>
    <mergeCell ref="A16:C16"/>
    <mergeCell ref="K18:N20"/>
    <mergeCell ref="P7:R7"/>
    <mergeCell ref="K26:M26"/>
    <mergeCell ref="P1:S3"/>
    <mergeCell ref="P12:R12"/>
    <mergeCell ref="P13:R13"/>
    <mergeCell ref="P15:R15"/>
    <mergeCell ref="K12:M12"/>
    <mergeCell ref="P14:R14"/>
    <mergeCell ref="O1:O27"/>
    <mergeCell ref="K9:N11"/>
    <mergeCell ref="U1:W27"/>
    <mergeCell ref="A5:C5"/>
    <mergeCell ref="A6:C6"/>
    <mergeCell ref="A1:D3"/>
    <mergeCell ref="F4:H4"/>
    <mergeCell ref="F6:H6"/>
    <mergeCell ref="F7:H7"/>
    <mergeCell ref="P4:R4"/>
    <mergeCell ref="P5:R5"/>
    <mergeCell ref="P6:R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Vijay</cp:lastModifiedBy>
  <dcterms:created xsi:type="dcterms:W3CDTF">2018-05-03T06:48:57Z</dcterms:created>
  <dcterms:modified xsi:type="dcterms:W3CDTF">2018-05-29T09:37:01Z</dcterms:modified>
  <cp:category/>
  <cp:version/>
  <cp:contentType/>
  <cp:contentStatus/>
</cp:coreProperties>
</file>